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82" windowWidth="15242" windowHeight="1176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<sst xmlns="http://schemas.openxmlformats.org/spreadsheetml/2006/main" count="520" uniqueCount="60">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</sst>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200" fontId="2" fillId="33" borderId="10" xfId="0" applyNumberFormat="1" applyFont="1" applyFill="1" applyBorder="1" applyAlignment="1">
      <alignment horizontal="center" vertical="center" wrapTex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129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129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34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129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129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129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129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129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129">
        <f t="shared" si="3"/>
        <v>2778.1000000000236</v>
      </c>
    </row>
    <row r="24" spans="1:35" s="132" customFormat="1" ht="15" customHeight="1">
      <c r="A24" s="130" t="s">
        <v>7</v>
      </c>
      <c r="B24" s="129">
        <f>39176.7-46.7-65.7-0.3</f>
        <v>39064</v>
      </c>
      <c r="C24" s="131">
        <v>6923.2</v>
      </c>
      <c r="D24" s="129"/>
      <c r="E24" s="129"/>
      <c r="F24" s="129">
        <f>22.9+213.8</f>
        <v>236.70000000000002</v>
      </c>
      <c r="G24" s="129"/>
      <c r="H24" s="129">
        <v>133.4</v>
      </c>
      <c r="I24" s="129"/>
      <c r="J24" s="129">
        <v>11883.2</v>
      </c>
      <c r="K24" s="129">
        <v>396.4</v>
      </c>
      <c r="L24" s="129"/>
      <c r="M24" s="129"/>
      <c r="N24" s="129"/>
      <c r="O24" s="129">
        <f>2437.1+638.7</f>
        <v>3075.8</v>
      </c>
      <c r="P24" s="129">
        <f>161.5+13.6</f>
        <v>175.1</v>
      </c>
      <c r="Q24" s="129">
        <v>0.4</v>
      </c>
      <c r="R24" s="129"/>
      <c r="S24" s="129"/>
      <c r="T24" s="129">
        <f>4839.5+5306.6</f>
        <v>10146.1</v>
      </c>
      <c r="U24" s="129">
        <f>2936.5+6666.4</f>
        <v>9602.9</v>
      </c>
      <c r="V24" s="129">
        <f>120+53.2</f>
        <v>173.2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>
        <f t="shared" si="1"/>
        <v>35823.2</v>
      </c>
      <c r="AG24" s="129">
        <f t="shared" si="3"/>
        <v>10164</v>
      </c>
      <c r="AI24" s="137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34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129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129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129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129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129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129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129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129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129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129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129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129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129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129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129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129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129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129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129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129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>
        <v>151.9</v>
      </c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2896.3</v>
      </c>
      <c r="AG62" s="129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129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129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129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129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5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5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5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5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5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5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5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5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5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129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129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129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129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6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74" sqref="T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22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33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14425.800000000001</v>
      </c>
      <c r="AF7" s="54"/>
      <c r="AG7" s="40"/>
    </row>
    <row r="8" spans="1:55" ht="18" customHeight="1">
      <c r="A8" s="47" t="s">
        <v>30</v>
      </c>
      <c r="B8" s="33">
        <f>SUM(E8:AB8)</f>
        <v>64199.49999999999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136029.57000000012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174401.89999999997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93388.39999999998</v>
      </c>
      <c r="AG9" s="69">
        <f>AG10+AG15+AG24+AG33+AG47+AG52+AG54+AG61+AG62+AG71+AG72+AG76+AG88+AG81+AG83+AG82+AG69+AG89+AG91+AG90+AG70+AG40+AG92</f>
        <v>180496.09999999998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6048.700000000001</v>
      </c>
      <c r="AG10" s="129">
        <f>B10+C10-AF10</f>
        <v>17103.499999999996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5731.1</v>
      </c>
      <c r="AG11" s="129">
        <f>B11+C11-AF11</f>
        <v>15269.300000000005</v>
      </c>
    </row>
    <row r="12" spans="1:33" ht="15">
      <c r="A12" s="3" t="s">
        <v>2</v>
      </c>
      <c r="B12" s="70">
        <v>248.8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27</v>
      </c>
      <c r="AG12" s="129">
        <f>B12+C12-AF12</f>
        <v>475.8999999999999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129">
        <f>B13+C13-AF13</f>
        <v>0</v>
      </c>
    </row>
    <row r="14" spans="1:33" ht="15">
      <c r="A14" s="3" t="s">
        <v>23</v>
      </c>
      <c r="B14" s="72">
        <f aca="true" t="shared" si="2" ref="B14:Y14">B10-B11-B12-B13</f>
        <v>687.3999999999971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290.6</v>
      </c>
      <c r="AG14" s="129">
        <f>AG10-AG11-AG12-AG13</f>
        <v>1358.2999999999918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32980.2</v>
      </c>
      <c r="AG15" s="129">
        <f aca="true" t="shared" si="3" ref="AG15:AG31">B15+C15-AF15</f>
        <v>56362.30000000002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9459.9</v>
      </c>
      <c r="AG16" s="134">
        <f t="shared" si="3"/>
        <v>11584.799999999994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20710.4</v>
      </c>
      <c r="AG17" s="129">
        <f t="shared" si="3"/>
        <v>33156.399999999994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129">
        <f t="shared" si="3"/>
        <v>22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450.7</v>
      </c>
      <c r="AG19" s="129">
        <f t="shared" si="3"/>
        <v>7561.200000000002</v>
      </c>
    </row>
    <row r="20" spans="1:33" ht="15">
      <c r="A20" s="3" t="s">
        <v>2</v>
      </c>
      <c r="B20" s="72">
        <v>7618.7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10761.7</v>
      </c>
      <c r="AG20" s="129">
        <f t="shared" si="3"/>
        <v>8221.699999999997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366.1</v>
      </c>
      <c r="AG21" s="129">
        <f t="shared" si="3"/>
        <v>704.2000000000002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4610.000000000007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691.2999999999969</v>
      </c>
      <c r="AG23" s="129">
        <f t="shared" si="3"/>
        <v>6696.800000000024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19427.399999999998</v>
      </c>
      <c r="AG24" s="129">
        <f t="shared" si="3"/>
        <v>27736.7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13816.699999999999</v>
      </c>
      <c r="AG25" s="134">
        <f t="shared" si="3"/>
        <v>8241.300000000005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19427.399999999998</v>
      </c>
      <c r="AG32" s="129">
        <f>AG24</f>
        <v>27736.7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143</v>
      </c>
      <c r="AG33" s="129">
        <f aca="true" t="shared" si="6" ref="AG33:AG38">B33+C33-AF33</f>
        <v>279.09999999999997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69</v>
      </c>
      <c r="AG34" s="129">
        <f t="shared" si="6"/>
        <v>201.59999999999997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129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50.2</v>
      </c>
      <c r="AG36" s="129">
        <f t="shared" si="6"/>
        <v>49.09999999999998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23.799999999999997</v>
      </c>
      <c r="AG39" s="129">
        <f>AG33-AG34-AG36-AG38-AG35-AG37</f>
        <v>28.40000000000002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405.7</v>
      </c>
      <c r="AG40" s="129">
        <f aca="true" t="shared" si="8" ref="AG40:AG45">B40+C40-AF40</f>
        <v>1006.3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319.2</v>
      </c>
      <c r="AG41" s="129">
        <f t="shared" si="8"/>
        <v>782.8999999999999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129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49.5</v>
      </c>
      <c r="AG44" s="129">
        <f t="shared" si="8"/>
        <v>188.7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30.499999999999986</v>
      </c>
      <c r="AG46" s="129">
        <f>AG40-AG41-AG42-AG43-AG44-AG45</f>
        <v>22.40000000000009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1077.7</v>
      </c>
      <c r="AG47" s="129">
        <f>B47+C47-AF47</f>
        <v>1204.9000000000003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986.6</v>
      </c>
      <c r="AG49" s="129">
        <f>B49+C49-AF49</f>
        <v>769.1000000000003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91.10000000000005</v>
      </c>
      <c r="AG51" s="129">
        <f>AG47-AG49-AG48</f>
        <v>363.00000000000006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2565.1</v>
      </c>
      <c r="AG52" s="129">
        <f aca="true" t="shared" si="11" ref="AG52:AG59">B52+C52-AF52</f>
        <v>6329.5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129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1192.1</v>
      </c>
      <c r="AG54" s="129">
        <f t="shared" si="11"/>
        <v>2521.5000000000005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454.3</v>
      </c>
      <c r="AG55" s="129">
        <f t="shared" si="11"/>
        <v>793.3999999999999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20.3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186.3</v>
      </c>
      <c r="AG57" s="129">
        <f t="shared" si="11"/>
        <v>426.2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546.4</v>
      </c>
      <c r="AG60" s="129">
        <f>AG54-AG55-AG57-AG59-AG56-AG58</f>
        <v>1281.6000000000006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129">
        <f aca="true" t="shared" si="14" ref="AG61:AG67">B61+C61-AF61</f>
        <v>741.9</v>
      </c>
    </row>
    <row r="62" spans="1:33" s="132" customFormat="1" ht="15" customHeight="1">
      <c r="A62" s="130" t="s">
        <v>11</v>
      </c>
      <c r="B62" s="129">
        <v>2922.5</v>
      </c>
      <c r="C62" s="131">
        <v>763</v>
      </c>
      <c r="D62" s="129"/>
      <c r="E62" s="129"/>
      <c r="F62" s="129">
        <v>235.3</v>
      </c>
      <c r="G62" s="129">
        <v>35.5</v>
      </c>
      <c r="H62" s="129"/>
      <c r="I62" s="129">
        <v>146.1</v>
      </c>
      <c r="J62" s="129">
        <v>691</v>
      </c>
      <c r="K62" s="129">
        <v>107.9</v>
      </c>
      <c r="L62" s="129"/>
      <c r="M62" s="129">
        <v>33.3</v>
      </c>
      <c r="N62" s="129"/>
      <c r="O62" s="129">
        <v>238</v>
      </c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1487.1000000000001</v>
      </c>
      <c r="AG62" s="129">
        <f t="shared" si="14"/>
        <v>2198.3999999999996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643.1</v>
      </c>
      <c r="AG63" s="129">
        <f t="shared" si="14"/>
        <v>1105.6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96.5</v>
      </c>
      <c r="AG65" s="129">
        <f t="shared" si="14"/>
        <v>85.6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39.9</v>
      </c>
      <c r="AG66" s="129">
        <f t="shared" si="14"/>
        <v>173.89999999999998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597.5999999999999</v>
      </c>
      <c r="AG68" s="129">
        <f>AG62-AG63-AG66-AG67-AG65-AG64</f>
        <v>833.2999999999997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4102.5</v>
      </c>
      <c r="AG69" s="135">
        <f aca="true" t="shared" si="16" ref="AG69:AG92">B69+C69-AF69</f>
        <v>1201.3999999999996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31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1553</v>
      </c>
      <c r="AG71" s="135">
        <f t="shared" si="16"/>
        <v>762.3999999999996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303.5</v>
      </c>
      <c r="AG72" s="135">
        <f t="shared" si="16"/>
        <v>2375.8999999999996</v>
      </c>
    </row>
    <row r="73" spans="1:33" ht="15" customHeight="1">
      <c r="A73" s="3" t="s">
        <v>5</v>
      </c>
      <c r="B73" s="131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5">
        <f t="shared" si="16"/>
        <v>45.50000000000001</v>
      </c>
    </row>
    <row r="74" spans="1:33" ht="15" customHeight="1">
      <c r="A74" s="3" t="s">
        <v>2</v>
      </c>
      <c r="B74" s="131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159.1</v>
      </c>
      <c r="AG74" s="135">
        <f t="shared" si="16"/>
        <v>377.0000000000001</v>
      </c>
    </row>
    <row r="75" spans="1:33" ht="15" customHeight="1">
      <c r="A75" s="3" t="s">
        <v>16</v>
      </c>
      <c r="B75" s="131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5">
        <f t="shared" si="16"/>
        <v>36.3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50.5</v>
      </c>
      <c r="AG76" s="135">
        <f t="shared" si="16"/>
        <v>592.4000000000001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47.2</v>
      </c>
      <c r="AG77" s="135">
        <f t="shared" si="16"/>
        <v>92.89999999999996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3.3</v>
      </c>
      <c r="AG80" s="135">
        <f t="shared" si="16"/>
        <v>12.3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3967.2-1122.3</f>
        <v>2844.8999999999996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495.6</v>
      </c>
      <c r="AG89" s="129">
        <f t="shared" si="16"/>
        <v>7333.4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129">
        <f t="shared" si="16"/>
        <v>2346.3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21898.8+500</f>
        <v>22398.8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20328.5</v>
      </c>
      <c r="AG92" s="129">
        <f t="shared" si="16"/>
        <v>50400.2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174401.89999999997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93388.39999999998</v>
      </c>
      <c r="AG94" s="84">
        <f>AG10+AG15+AG24+AG33+AG47+AG52+AG54+AG61+AG62+AG69+AG71+AG72+AG76+AG81+AG82+AG83+AG88+AG89+AG90+AG91+AG70+AG40+AG92</f>
        <v>180496.09999999998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27974.299999999996</v>
      </c>
      <c r="AG95" s="71">
        <f>B95+C95-AF95</f>
        <v>51520.4</v>
      </c>
    </row>
    <row r="96" spans="1:33" ht="15">
      <c r="A96" s="3" t="s">
        <v>2</v>
      </c>
      <c r="B96" s="22">
        <f aca="true" t="shared" si="19" ref="B96:AD96">B12+B20+B29+B36+B57+B66+B44+B80+B74+B53</f>
        <v>9705.2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12220.5</v>
      </c>
      <c r="AG96" s="71">
        <f>B96+C96-AF96</f>
        <v>11130.5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553.6999999999999</v>
      </c>
      <c r="AG98" s="71">
        <f>B98+C98-AF98</f>
        <v>7678.600000000003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1467.8000000000002</v>
      </c>
      <c r="AG99" s="71">
        <f>B99+C99-AF99</f>
        <v>1509.6000000000004</v>
      </c>
    </row>
    <row r="100" spans="1:33" ht="13.5">
      <c r="A100" s="1" t="s">
        <v>35</v>
      </c>
      <c r="B100" s="2">
        <f aca="true" t="shared" si="24" ref="B100:AD100">B94-B95-B96-B97-B98-B99</f>
        <v>84466.09999999998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51172.099999999984</v>
      </c>
      <c r="AG100" s="85">
        <f>AG94-AG95-AG96-AG97-AG98-AG99</f>
        <v>108634.19999999997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2018-03-30T12:43:09Z</cp:lastPrinted>
  <dcterms:created xsi:type="dcterms:W3CDTF">2002-11-05T08:53:00Z</dcterms:created>
  <dcterms:modified xsi:type="dcterms:W3CDTF">2018-04-19T05:01:00Z</dcterms:modified>
  <cp:category/>
  <cp:version/>
  <cp:contentType/>
  <cp:contentStatus/>
</cp:coreProperties>
</file>